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ndi\pályázatok\2014-2020\TOP-3.1.1.-15 kerékpár\Moha\megvalósulási\közbeszerzeési dokumentumok\"/>
    </mc:Choice>
  </mc:AlternateContent>
  <xr:revisionPtr revIDLastSave="0" documentId="13_ncr:1_{1C860A77-DCE4-4C90-A355-0FB0F024BE5B}" xr6:coauthVersionLast="28" xr6:coauthVersionMax="28" xr10:uidLastSave="{00000000-0000-0000-0000-000000000000}"/>
  <bookViews>
    <workbookView xWindow="0" yWindow="0" windowWidth="19200" windowHeight="6888" xr2:uid="{00000000-000D-0000-FFFF-FFFF00000000}"/>
  </bookViews>
  <sheets>
    <sheet name="Költségvetés" sheetId="1" r:id="rId1"/>
    <sheet name="Főösszesítő" sheetId="8" r:id="rId2"/>
  </sheets>
  <calcPr calcId="171027" fullPrecision="0"/>
</workbook>
</file>

<file path=xl/calcChain.xml><?xml version="1.0" encoding="utf-8"?>
<calcChain xmlns="http://schemas.openxmlformats.org/spreadsheetml/2006/main">
  <c r="E24" i="1" l="1"/>
  <c r="E29" i="1" l="1"/>
  <c r="E26" i="1"/>
  <c r="E27" i="1"/>
  <c r="E28" i="1"/>
  <c r="E25" i="1"/>
  <c r="C11" i="8"/>
  <c r="E5" i="1" l="1"/>
  <c r="E6" i="1"/>
  <c r="E7" i="1"/>
  <c r="E8" i="1"/>
  <c r="E9" i="1"/>
  <c r="E10" i="1"/>
  <c r="E11" i="1"/>
  <c r="E12" i="1"/>
  <c r="E13" i="1"/>
  <c r="E14" i="1"/>
  <c r="E15" i="1"/>
  <c r="E16" i="1"/>
  <c r="E20" i="1"/>
  <c r="E21" i="1"/>
  <c r="E22" i="1"/>
  <c r="E23" i="1"/>
  <c r="B41" i="1"/>
  <c r="E41" i="1" s="1"/>
  <c r="B40" i="1"/>
  <c r="E40" i="1" s="1"/>
  <c r="B39" i="1"/>
  <c r="E39" i="1" s="1"/>
  <c r="B38" i="1"/>
  <c r="E38" i="1" s="1"/>
  <c r="B37" i="1"/>
  <c r="E37" i="1" s="1"/>
  <c r="B36" i="1"/>
  <c r="E36" i="1" s="1"/>
  <c r="E42" i="1" l="1"/>
  <c r="E43" i="1" s="1"/>
  <c r="E44" i="1" s="1"/>
  <c r="E17" i="1" l="1"/>
  <c r="E19" i="1"/>
  <c r="B14" i="1" l="1"/>
  <c r="B10" i="1" l="1"/>
  <c r="B7" i="1"/>
  <c r="E30" i="1" l="1"/>
  <c r="E31" i="1" s="1"/>
  <c r="C10" i="8"/>
  <c r="C12" i="8" s="1"/>
  <c r="C13" i="8" l="1"/>
  <c r="C14" i="8" s="1"/>
</calcChain>
</file>

<file path=xl/sharedStrings.xml><?xml version="1.0" encoding="utf-8"?>
<sst xmlns="http://schemas.openxmlformats.org/spreadsheetml/2006/main" count="92" uniqueCount="57">
  <si>
    <t>m3</t>
  </si>
  <si>
    <t>m</t>
  </si>
  <si>
    <t>m2</t>
  </si>
  <si>
    <t>db</t>
  </si>
  <si>
    <t>Felfestés (12cm széles, tartós)</t>
  </si>
  <si>
    <t>Jelzőtáblák kompletten (oszlop+beton+bilincsek)</t>
  </si>
  <si>
    <t>Süllyesztett szegély (15-cm-es mezőgazdasái útnál)</t>
  </si>
  <si>
    <t>Süllyesztett szegély (5-cm-es kerékpárútnál)</t>
  </si>
  <si>
    <t>Felfestés (lassító harántcsíkozás)</t>
  </si>
  <si>
    <t>Kerékpáros piktogram felfestés</t>
  </si>
  <si>
    <t>Korlát</t>
  </si>
  <si>
    <t>Poller</t>
  </si>
  <si>
    <t>Árok földmunkája (bevágás)</t>
  </si>
  <si>
    <t>Árok földmunkája (feltöltés)</t>
  </si>
  <si>
    <t>D50 áteresz építése beton végfallal, beton védelemben a 14. sz. rajz szerint</t>
  </si>
  <si>
    <t>D40 áteresz építése beton végfallal, beton védelemben a 14. sz. rajz szerint</t>
  </si>
  <si>
    <r>
      <t xml:space="preserve">Kerékpárút burkolat építése </t>
    </r>
    <r>
      <rPr>
        <i/>
        <sz val="9"/>
        <color theme="1"/>
        <rFont val="Calibri"/>
        <family val="2"/>
        <charset val="238"/>
        <scheme val="minor"/>
      </rPr>
      <t>(• 3 cm AC 8 kopó
• 4 cm AC 11 kötő
• 15 cm CKt stabilizáció
• 23 cm fagyvédő réteg
• A földmű teherbírása E2 &gt; 30 MN/m2</t>
    </r>
    <r>
      <rPr>
        <sz val="11"/>
        <color theme="1"/>
        <rFont val="Calibri"/>
        <family val="2"/>
        <charset val="238"/>
        <scheme val="minor"/>
      </rPr>
      <t>)</t>
    </r>
  </si>
  <si>
    <r>
      <t>Padka építése (</t>
    </r>
    <r>
      <rPr>
        <i/>
        <sz val="9"/>
        <color theme="1"/>
        <rFont val="Calibri"/>
        <family val="2"/>
        <charset val="238"/>
        <scheme val="minor"/>
      </rPr>
      <t>• -15 cm  FZKA réteg
• -20 cm  Homokos kavics tömörítve</t>
    </r>
    <r>
      <rPr>
        <sz val="11"/>
        <color theme="1"/>
        <rFont val="Calibri"/>
        <family val="2"/>
        <charset val="238"/>
        <scheme val="minor"/>
      </rPr>
      <t>)</t>
    </r>
  </si>
  <si>
    <t>közúthoz csatlakozás lépcsős visszamarással</t>
  </si>
  <si>
    <t>Vízelvezető vápa</t>
  </si>
  <si>
    <t>Meglévő út burkolatának bontása</t>
  </si>
  <si>
    <t>Mennyiség</t>
  </si>
  <si>
    <t>Áfa:</t>
  </si>
  <si>
    <t>Bruttó összesen:</t>
  </si>
  <si>
    <t>Megnevezés</t>
  </si>
  <si>
    <t>E.ár</t>
  </si>
  <si>
    <t>Összesen</t>
  </si>
  <si>
    <t>Mohai kerékpárút és mezőgazdasági út építési munkái</t>
  </si>
  <si>
    <t>Szélesítés helyén földkiemelés elszállítással 0,4 m vtg.  Megrendelő által biztosított lerakóhelyre</t>
  </si>
  <si>
    <t>Zk alap építése 30 cm vtg.</t>
  </si>
  <si>
    <t>Aszfalt kötőréteg építése 5 cm vtg.</t>
  </si>
  <si>
    <t>Aszfalt kopóréteg építése 5 cm vtg.</t>
  </si>
  <si>
    <t>Padka építése nemes zúzalékból</t>
  </si>
  <si>
    <r>
      <t xml:space="preserve">Mezőgazdasági út burkolat építése </t>
    </r>
    <r>
      <rPr>
        <i/>
        <sz val="9"/>
        <color theme="1"/>
        <rFont val="Calibri"/>
        <family val="2"/>
        <charset val="238"/>
        <scheme val="minor"/>
      </rPr>
      <t>(• 4 cm AC11 aszfalt kopóréteg+ 6 cm AC 22 aszfalt kötőréteg)
• 30 cm  FZKA  
• 15 cm  Fagyvédő réteg, trγ&gt;95% 
• Felszínén  E2 min= 40 MN/m2
• Tömörített tükör, javítóréteg szükség szerint)</t>
    </r>
  </si>
  <si>
    <t xml:space="preserve">Árok rekonstrukció </t>
  </si>
  <si>
    <t>Mohai kerékpárút és mezőgazdasági út építési munkáihoz kapcsolódó Dózsa Gy. u. felújítása</t>
  </si>
  <si>
    <t>Kerékpárút építés összesen:</t>
  </si>
  <si>
    <t>Útburkolat felújítási munkái összesen:</t>
  </si>
  <si>
    <t xml:space="preserve">                                       </t>
  </si>
  <si>
    <t xml:space="preserve">                                                                              </t>
  </si>
  <si>
    <t>Költségvetés főösszesítő</t>
  </si>
  <si>
    <t>Nettó összesen</t>
  </si>
  <si>
    <t>Áfa</t>
  </si>
  <si>
    <t xml:space="preserve">Készült:                                                                      </t>
  </si>
  <si>
    <t>Aláírás</t>
  </si>
  <si>
    <t>1. Kerékpárút és mezőgazdasági út építési munka költségek</t>
  </si>
  <si>
    <t>2. Dózsa Gy. U. felújítás költségek</t>
  </si>
  <si>
    <t>Egységár</t>
  </si>
  <si>
    <t>Mohai kerékpárút és mezőgazdasági út építési munkái és a 
Dózsa Gy. u. felújítási munkái</t>
  </si>
  <si>
    <t xml:space="preserve">Kelt: </t>
  </si>
  <si>
    <t>Szakfelügyeleti költség</t>
  </si>
  <si>
    <t>Forgalom technika költsége</t>
  </si>
  <si>
    <t>Geodéziai bemérés</t>
  </si>
  <si>
    <t>Megvalósulási tervdokumentáció elkészíteése</t>
  </si>
  <si>
    <t>klt</t>
  </si>
  <si>
    <t>_</t>
  </si>
  <si>
    <t>Útbaigazító tábla tartószerkezettel 700*250-es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</si>
</sst>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\ &quot;Ft&quot;_-;\-* #,##0\ &quot;Ft&quot;_-;_-* &quot;-&quot;??\ &quot;Ft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3" fontId="0" fillId="0" borderId="0" xfId="0" applyNumberFormat="1"/>
    <xf numFmtId="3" fontId="0" fillId="0" borderId="1" xfId="0" applyNumberFormat="1" applyBorder="1" applyAlignment="1">
      <alignment vertical="top"/>
    </xf>
    <xf numFmtId="3" fontId="0" fillId="0" borderId="4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164" fontId="8" fillId="0" borderId="5" xfId="1" applyNumberFormat="1" applyFont="1" applyBorder="1" applyAlignment="1">
      <alignment vertical="top"/>
    </xf>
    <xf numFmtId="165" fontId="9" fillId="0" borderId="5" xfId="2" applyNumberFormat="1" applyFont="1" applyBorder="1" applyAlignment="1">
      <alignment vertical="top"/>
    </xf>
    <xf numFmtId="9" fontId="8" fillId="0" borderId="5" xfId="0" applyNumberFormat="1" applyFont="1" applyBorder="1" applyAlignment="1">
      <alignment vertical="top"/>
    </xf>
    <xf numFmtId="0" fontId="8" fillId="0" borderId="0" xfId="0" applyFont="1" applyAlignment="1">
      <alignment horizontal="left" vertical="top"/>
    </xf>
    <xf numFmtId="165" fontId="9" fillId="0" borderId="5" xfId="2" applyNumberFormat="1" applyFont="1" applyBorder="1" applyAlignment="1">
      <alignment horizontal="center" vertical="top"/>
    </xf>
    <xf numFmtId="165" fontId="9" fillId="0" borderId="4" xfId="2" applyNumberFormat="1" applyFont="1" applyBorder="1" applyAlignment="1">
      <alignment vertical="top"/>
    </xf>
    <xf numFmtId="0" fontId="8" fillId="0" borderId="6" xfId="0" applyFon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view="pageLayout" topLeftCell="A2" zoomScaleNormal="100" workbookViewId="0">
      <selection activeCell="A24" sqref="A24"/>
    </sheetView>
  </sheetViews>
  <sheetFormatPr defaultRowHeight="14.4" x14ac:dyDescent="0.3"/>
  <cols>
    <col min="1" max="1" width="45.33203125" customWidth="1"/>
    <col min="2" max="2" width="8.6640625" bestFit="1" customWidth="1"/>
    <col min="3" max="3" width="3.5546875" bestFit="1" customWidth="1"/>
    <col min="4" max="4" width="8.88671875" style="7"/>
    <col min="5" max="5" width="13.6640625" style="7" customWidth="1"/>
  </cols>
  <sheetData>
    <row r="1" spans="1:5" ht="18" x14ac:dyDescent="0.35">
      <c r="A1" s="35" t="s">
        <v>27</v>
      </c>
      <c r="B1" s="35"/>
      <c r="C1" s="35"/>
      <c r="D1" s="35"/>
      <c r="E1" s="35"/>
    </row>
    <row r="3" spans="1:5" s="15" customFormat="1" ht="12" x14ac:dyDescent="0.25">
      <c r="A3" s="13" t="s">
        <v>24</v>
      </c>
      <c r="B3" s="32" t="s">
        <v>21</v>
      </c>
      <c r="C3" s="33"/>
      <c r="D3" s="14" t="s">
        <v>25</v>
      </c>
      <c r="E3" s="14" t="s">
        <v>26</v>
      </c>
    </row>
    <row r="4" spans="1:5" s="15" customFormat="1" ht="13.8" x14ac:dyDescent="0.3">
      <c r="A4" s="36" t="s">
        <v>27</v>
      </c>
      <c r="B4" s="36"/>
      <c r="C4" s="36"/>
      <c r="D4" s="36"/>
      <c r="E4" s="36"/>
    </row>
    <row r="5" spans="1:5" s="4" customFormat="1" x14ac:dyDescent="0.3">
      <c r="A5" s="3" t="s">
        <v>20</v>
      </c>
      <c r="B5" s="3">
        <v>4403</v>
      </c>
      <c r="C5" s="3" t="s">
        <v>2</v>
      </c>
      <c r="D5" s="8"/>
      <c r="E5" s="8">
        <f t="shared" ref="E5:E28" si="0">+D5*B5</f>
        <v>0</v>
      </c>
    </row>
    <row r="6" spans="1:5" s="4" customFormat="1" ht="74.400000000000006" x14ac:dyDescent="0.3">
      <c r="A6" s="5" t="s">
        <v>33</v>
      </c>
      <c r="B6" s="16">
        <v>3655</v>
      </c>
      <c r="C6" s="3" t="s">
        <v>2</v>
      </c>
      <c r="D6" s="8"/>
      <c r="E6" s="8">
        <f t="shared" si="0"/>
        <v>0</v>
      </c>
    </row>
    <row r="7" spans="1:5" s="4" customFormat="1" ht="64.8" x14ac:dyDescent="0.3">
      <c r="A7" s="5" t="s">
        <v>16</v>
      </c>
      <c r="B7" s="3">
        <f>133+92</f>
        <v>225</v>
      </c>
      <c r="C7" s="3" t="s">
        <v>2</v>
      </c>
      <c r="D7" s="8"/>
      <c r="E7" s="8">
        <f t="shared" si="0"/>
        <v>0</v>
      </c>
    </row>
    <row r="8" spans="1:5" s="4" customFormat="1" x14ac:dyDescent="0.3">
      <c r="A8" s="3" t="s">
        <v>6</v>
      </c>
      <c r="B8" s="3">
        <v>1770</v>
      </c>
      <c r="C8" s="3" t="s">
        <v>1</v>
      </c>
      <c r="D8" s="8"/>
      <c r="E8" s="8">
        <f t="shared" si="0"/>
        <v>0</v>
      </c>
    </row>
    <row r="9" spans="1:5" s="4" customFormat="1" x14ac:dyDescent="0.3">
      <c r="A9" s="3" t="s">
        <v>7</v>
      </c>
      <c r="B9" s="3">
        <v>179</v>
      </c>
      <c r="C9" s="3" t="s">
        <v>1</v>
      </c>
      <c r="D9" s="8"/>
      <c r="E9" s="8">
        <f t="shared" si="0"/>
        <v>0</v>
      </c>
    </row>
    <row r="10" spans="1:5" s="4" customFormat="1" ht="28.8" x14ac:dyDescent="0.3">
      <c r="A10" s="5" t="s">
        <v>17</v>
      </c>
      <c r="B10" s="3">
        <f>B8*1+B9*0.5</f>
        <v>1859.5</v>
      </c>
      <c r="C10" s="3" t="s">
        <v>2</v>
      </c>
      <c r="D10" s="8"/>
      <c r="E10" s="8">
        <f t="shared" si="0"/>
        <v>0</v>
      </c>
    </row>
    <row r="11" spans="1:5" s="4" customFormat="1" x14ac:dyDescent="0.3">
      <c r="A11" s="5" t="s">
        <v>18</v>
      </c>
      <c r="B11" s="3">
        <v>34</v>
      </c>
      <c r="C11" s="3" t="s">
        <v>1</v>
      </c>
      <c r="D11" s="8"/>
      <c r="E11" s="8">
        <f t="shared" si="0"/>
        <v>0</v>
      </c>
    </row>
    <row r="12" spans="1:5" s="4" customFormat="1" x14ac:dyDescent="0.3">
      <c r="A12" s="3" t="s">
        <v>5</v>
      </c>
      <c r="B12" s="3">
        <v>11</v>
      </c>
      <c r="C12" s="3" t="s">
        <v>3</v>
      </c>
      <c r="D12" s="8"/>
      <c r="E12" s="8">
        <f t="shared" si="0"/>
        <v>0</v>
      </c>
    </row>
    <row r="13" spans="1:5" s="4" customFormat="1" x14ac:dyDescent="0.3">
      <c r="A13" s="3" t="s">
        <v>4</v>
      </c>
      <c r="B13" s="3">
        <v>31</v>
      </c>
      <c r="C13" s="3" t="s">
        <v>1</v>
      </c>
      <c r="D13" s="8"/>
      <c r="E13" s="8">
        <f t="shared" si="0"/>
        <v>0</v>
      </c>
    </row>
    <row r="14" spans="1:5" s="4" customFormat="1" x14ac:dyDescent="0.3">
      <c r="A14" s="3" t="s">
        <v>8</v>
      </c>
      <c r="B14" s="3">
        <f>32.4*0.5</f>
        <v>16.2</v>
      </c>
      <c r="C14" s="3" t="s">
        <v>2</v>
      </c>
      <c r="D14" s="8"/>
      <c r="E14" s="8">
        <f t="shared" si="0"/>
        <v>0</v>
      </c>
    </row>
    <row r="15" spans="1:5" s="4" customFormat="1" x14ac:dyDescent="0.3">
      <c r="A15" s="3" t="s">
        <v>9</v>
      </c>
      <c r="B15" s="3">
        <v>12</v>
      </c>
      <c r="C15" s="3" t="s">
        <v>3</v>
      </c>
      <c r="D15" s="8"/>
      <c r="E15" s="8">
        <f t="shared" si="0"/>
        <v>0</v>
      </c>
    </row>
    <row r="16" spans="1:5" s="4" customFormat="1" x14ac:dyDescent="0.3">
      <c r="A16" s="3" t="s">
        <v>10</v>
      </c>
      <c r="B16" s="3">
        <v>8</v>
      </c>
      <c r="C16" s="3" t="s">
        <v>1</v>
      </c>
      <c r="D16" s="8"/>
      <c r="E16" s="8">
        <f t="shared" si="0"/>
        <v>0</v>
      </c>
    </row>
    <row r="17" spans="1:5" s="4" customFormat="1" x14ac:dyDescent="0.3">
      <c r="A17" s="3" t="s">
        <v>11</v>
      </c>
      <c r="B17" s="3">
        <v>4</v>
      </c>
      <c r="C17" s="3" t="s">
        <v>3</v>
      </c>
      <c r="D17" s="8"/>
      <c r="E17" s="8">
        <f t="shared" si="0"/>
        <v>0</v>
      </c>
    </row>
    <row r="18" spans="1:5" s="4" customFormat="1" x14ac:dyDescent="0.3">
      <c r="A18" s="29" t="s">
        <v>34</v>
      </c>
      <c r="B18" s="30"/>
      <c r="C18" s="30"/>
      <c r="D18" s="30"/>
      <c r="E18" s="31"/>
    </row>
    <row r="19" spans="1:5" s="4" customFormat="1" x14ac:dyDescent="0.3">
      <c r="A19" s="3" t="s">
        <v>12</v>
      </c>
      <c r="B19" s="3">
        <v>124</v>
      </c>
      <c r="C19" s="3" t="s">
        <v>0</v>
      </c>
      <c r="D19" s="8"/>
      <c r="E19" s="8">
        <f t="shared" si="0"/>
        <v>0</v>
      </c>
    </row>
    <row r="20" spans="1:5" s="4" customFormat="1" x14ac:dyDescent="0.3">
      <c r="A20" s="3" t="s">
        <v>13</v>
      </c>
      <c r="B20" s="3">
        <v>42</v>
      </c>
      <c r="C20" s="3" t="s">
        <v>0</v>
      </c>
      <c r="D20" s="8"/>
      <c r="E20" s="8">
        <f t="shared" si="0"/>
        <v>0</v>
      </c>
    </row>
    <row r="21" spans="1:5" s="4" customFormat="1" x14ac:dyDescent="0.3">
      <c r="A21" s="3" t="s">
        <v>19</v>
      </c>
      <c r="B21" s="3">
        <v>48</v>
      </c>
      <c r="C21" s="3" t="s">
        <v>1</v>
      </c>
      <c r="D21" s="8"/>
      <c r="E21" s="8">
        <f t="shared" si="0"/>
        <v>0</v>
      </c>
    </row>
    <row r="22" spans="1:5" s="4" customFormat="1" ht="28.8" x14ac:dyDescent="0.3">
      <c r="A22" s="5" t="s">
        <v>14</v>
      </c>
      <c r="B22" s="3">
        <v>30</v>
      </c>
      <c r="C22" s="3" t="s">
        <v>1</v>
      </c>
      <c r="D22" s="8"/>
      <c r="E22" s="8">
        <f t="shared" si="0"/>
        <v>0</v>
      </c>
    </row>
    <row r="23" spans="1:5" s="4" customFormat="1" ht="28.8" x14ac:dyDescent="0.3">
      <c r="A23" s="5" t="s">
        <v>15</v>
      </c>
      <c r="B23" s="3">
        <v>6</v>
      </c>
      <c r="C23" s="3" t="s">
        <v>1</v>
      </c>
      <c r="D23" s="8"/>
      <c r="E23" s="8">
        <f t="shared" si="0"/>
        <v>0</v>
      </c>
    </row>
    <row r="24" spans="1:5" s="4" customFormat="1" x14ac:dyDescent="0.3">
      <c r="A24" s="5" t="s">
        <v>56</v>
      </c>
      <c r="B24" s="3">
        <v>4</v>
      </c>
      <c r="C24" s="3" t="s">
        <v>3</v>
      </c>
      <c r="D24" s="8"/>
      <c r="E24" s="8">
        <f t="shared" si="0"/>
        <v>0</v>
      </c>
    </row>
    <row r="25" spans="1:5" s="4" customFormat="1" x14ac:dyDescent="0.3">
      <c r="A25" s="5" t="s">
        <v>50</v>
      </c>
      <c r="B25" s="3">
        <v>1</v>
      </c>
      <c r="C25" s="3" t="s">
        <v>54</v>
      </c>
      <c r="D25" s="8"/>
      <c r="E25" s="8">
        <f t="shared" si="0"/>
        <v>0</v>
      </c>
    </row>
    <row r="26" spans="1:5" s="4" customFormat="1" x14ac:dyDescent="0.3">
      <c r="A26" s="5" t="s">
        <v>51</v>
      </c>
      <c r="B26" s="3">
        <v>1</v>
      </c>
      <c r="C26" s="3" t="s">
        <v>54</v>
      </c>
      <c r="D26" s="8"/>
      <c r="E26" s="8">
        <f t="shared" si="0"/>
        <v>0</v>
      </c>
    </row>
    <row r="27" spans="1:5" s="4" customFormat="1" x14ac:dyDescent="0.3">
      <c r="A27" s="5" t="s">
        <v>52</v>
      </c>
      <c r="B27" s="3">
        <v>1</v>
      </c>
      <c r="C27" s="3" t="s">
        <v>54</v>
      </c>
      <c r="D27" s="8"/>
      <c r="E27" s="8">
        <f t="shared" si="0"/>
        <v>0</v>
      </c>
    </row>
    <row r="28" spans="1:5" s="4" customFormat="1" x14ac:dyDescent="0.3">
      <c r="A28" s="5" t="s">
        <v>53</v>
      </c>
      <c r="B28" s="3">
        <v>1</v>
      </c>
      <c r="C28" s="3" t="s">
        <v>54</v>
      </c>
      <c r="D28" s="8"/>
      <c r="E28" s="8">
        <f t="shared" si="0"/>
        <v>0</v>
      </c>
    </row>
    <row r="29" spans="1:5" ht="19.8" customHeight="1" x14ac:dyDescent="0.3">
      <c r="A29" s="6" t="s">
        <v>36</v>
      </c>
      <c r="B29" s="2"/>
      <c r="C29" s="2"/>
      <c r="D29" s="9"/>
      <c r="E29" s="11">
        <f>SUM(E5:E28)</f>
        <v>0</v>
      </c>
    </row>
    <row r="30" spans="1:5" x14ac:dyDescent="0.3">
      <c r="A30" s="12" t="s">
        <v>22</v>
      </c>
      <c r="B30" s="2"/>
      <c r="C30" s="2"/>
      <c r="D30" s="9"/>
      <c r="E30" s="10">
        <f>+E29*0.27</f>
        <v>0</v>
      </c>
    </row>
    <row r="31" spans="1:5" x14ac:dyDescent="0.3">
      <c r="A31" s="6" t="s">
        <v>23</v>
      </c>
      <c r="B31" s="2"/>
      <c r="C31" s="2"/>
      <c r="D31" s="9"/>
      <c r="E31" s="11">
        <f>+E30+E29</f>
        <v>0</v>
      </c>
    </row>
    <row r="32" spans="1:5" x14ac:dyDescent="0.3">
      <c r="A32" s="1"/>
    </row>
    <row r="33" spans="1:5" ht="100.8" customHeight="1" x14ac:dyDescent="0.3">
      <c r="A33" s="1"/>
    </row>
    <row r="34" spans="1:5" s="15" customFormat="1" ht="12" x14ac:dyDescent="0.25">
      <c r="A34" s="13" t="s">
        <v>24</v>
      </c>
      <c r="B34" s="32" t="s">
        <v>21</v>
      </c>
      <c r="C34" s="33"/>
      <c r="D34" s="14" t="s">
        <v>25</v>
      </c>
      <c r="E34" s="14" t="s">
        <v>26</v>
      </c>
    </row>
    <row r="35" spans="1:5" s="15" customFormat="1" ht="19.8" customHeight="1" x14ac:dyDescent="0.3">
      <c r="A35" s="34" t="s">
        <v>35</v>
      </c>
      <c r="B35" s="34"/>
      <c r="C35" s="34"/>
      <c r="D35" s="34"/>
      <c r="E35" s="34"/>
    </row>
    <row r="36" spans="1:5" s="4" customFormat="1" ht="28.8" x14ac:dyDescent="0.3">
      <c r="A36" s="5" t="s">
        <v>28</v>
      </c>
      <c r="B36" s="17">
        <f>265*1*0.4</f>
        <v>106</v>
      </c>
      <c r="C36" s="3" t="s">
        <v>0</v>
      </c>
      <c r="D36" s="8"/>
      <c r="E36" s="8">
        <f>+D36*B36</f>
        <v>0</v>
      </c>
    </row>
    <row r="37" spans="1:5" s="4" customFormat="1" ht="21" customHeight="1" x14ac:dyDescent="0.3">
      <c r="A37" s="3" t="s">
        <v>29</v>
      </c>
      <c r="B37" s="17">
        <f>265*1*0.3</f>
        <v>80</v>
      </c>
      <c r="C37" s="3" t="s">
        <v>0</v>
      </c>
      <c r="D37" s="8"/>
      <c r="E37" s="8">
        <f t="shared" ref="E37:E41" si="1">+D37*B37</f>
        <v>0</v>
      </c>
    </row>
    <row r="38" spans="1:5" s="4" customFormat="1" ht="21.75" customHeight="1" x14ac:dyDescent="0.3">
      <c r="A38" s="3" t="s">
        <v>6</v>
      </c>
      <c r="B38" s="17">
        <f>265*2</f>
        <v>530</v>
      </c>
      <c r="C38" s="3" t="s">
        <v>1</v>
      </c>
      <c r="D38" s="8"/>
      <c r="E38" s="8">
        <f t="shared" si="1"/>
        <v>0</v>
      </c>
    </row>
    <row r="39" spans="1:5" s="4" customFormat="1" ht="21" customHeight="1" x14ac:dyDescent="0.3">
      <c r="A39" s="3" t="s">
        <v>30</v>
      </c>
      <c r="B39" s="17">
        <f>265*0.85*0.05</f>
        <v>11</v>
      </c>
      <c r="C39" s="3" t="s">
        <v>0</v>
      </c>
      <c r="D39" s="8"/>
      <c r="E39" s="8">
        <f t="shared" si="1"/>
        <v>0</v>
      </c>
    </row>
    <row r="40" spans="1:5" s="4" customFormat="1" ht="23.25" customHeight="1" x14ac:dyDescent="0.3">
      <c r="A40" s="3" t="s">
        <v>31</v>
      </c>
      <c r="B40" s="17">
        <f>265*4*0.05</f>
        <v>53</v>
      </c>
      <c r="C40" s="3" t="s">
        <v>0</v>
      </c>
      <c r="D40" s="8"/>
      <c r="E40" s="8">
        <f t="shared" si="1"/>
        <v>0</v>
      </c>
    </row>
    <row r="41" spans="1:5" s="4" customFormat="1" x14ac:dyDescent="0.3">
      <c r="A41" s="5" t="s">
        <v>32</v>
      </c>
      <c r="B41" s="17">
        <f>265*2*1</f>
        <v>530</v>
      </c>
      <c r="C41" s="3" t="s">
        <v>2</v>
      </c>
      <c r="D41" s="8"/>
      <c r="E41" s="8">
        <f t="shared" si="1"/>
        <v>0</v>
      </c>
    </row>
    <row r="42" spans="1:5" x14ac:dyDescent="0.3">
      <c r="A42" s="6" t="s">
        <v>37</v>
      </c>
      <c r="B42" s="2"/>
      <c r="C42" s="2"/>
      <c r="D42" s="9"/>
      <c r="E42" s="11">
        <f>SUM(E36:E41)</f>
        <v>0</v>
      </c>
    </row>
    <row r="43" spans="1:5" ht="26.25" customHeight="1" x14ac:dyDescent="0.3">
      <c r="A43" s="12" t="s">
        <v>22</v>
      </c>
      <c r="B43" s="2"/>
      <c r="C43" s="2"/>
      <c r="D43" s="9"/>
      <c r="E43" s="10">
        <f>+E42*0.27</f>
        <v>0</v>
      </c>
    </row>
    <row r="44" spans="1:5" x14ac:dyDescent="0.3">
      <c r="A44" s="6" t="s">
        <v>23</v>
      </c>
      <c r="B44" s="2"/>
      <c r="C44" s="2"/>
      <c r="D44" s="9"/>
      <c r="E44" s="11">
        <f>+E43+E42</f>
        <v>0</v>
      </c>
    </row>
  </sheetData>
  <mergeCells count="5">
    <mergeCell ref="B34:C34"/>
    <mergeCell ref="A35:E35"/>
    <mergeCell ref="B3:C3"/>
    <mergeCell ref="A1:E1"/>
    <mergeCell ref="A4:E4"/>
  </mergeCells>
  <printOptions horizontalCentered="1"/>
  <pageMargins left="0.70866141732283472" right="0.27" top="1.0629921259842521" bottom="0.74803149606299213" header="0.39" footer="0.31496062992125984"/>
  <pageSetup paperSize="9" scale="110" orientation="portrait" r:id="rId1"/>
  <headerFooter>
    <oddHeader>&amp;CTOP-3.1.1-15  „Moha-fenntartható települési közlekedésfejlesztés” című projekt tárgyban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31AE-06C4-41B2-976C-683D98DEC33C}">
  <dimension ref="A1:D22"/>
  <sheetViews>
    <sheetView view="pageLayout" topLeftCell="A8" zoomScaleNormal="100" workbookViewId="0">
      <selection activeCell="D20" sqref="D20"/>
    </sheetView>
  </sheetViews>
  <sheetFormatPr defaultColWidth="9.109375" defaultRowHeight="15.6" x14ac:dyDescent="0.3"/>
  <cols>
    <col min="1" max="1" width="36.33203125" style="19" customWidth="1"/>
    <col min="2" max="2" width="20.44140625" style="19" customWidth="1"/>
    <col min="3" max="3" width="15.6640625" style="19" customWidth="1"/>
    <col min="4" max="255" width="9.109375" style="19"/>
    <col min="256" max="256" width="36.33203125" style="19" customWidth="1"/>
    <col min="257" max="257" width="10.6640625" style="19" customWidth="1"/>
    <col min="258" max="259" width="15.6640625" style="19" customWidth="1"/>
    <col min="260" max="511" width="9.109375" style="19"/>
    <col min="512" max="512" width="36.33203125" style="19" customWidth="1"/>
    <col min="513" max="513" width="10.6640625" style="19" customWidth="1"/>
    <col min="514" max="515" width="15.6640625" style="19" customWidth="1"/>
    <col min="516" max="767" width="9.109375" style="19"/>
    <col min="768" max="768" width="36.33203125" style="19" customWidth="1"/>
    <col min="769" max="769" width="10.6640625" style="19" customWidth="1"/>
    <col min="770" max="771" width="15.6640625" style="19" customWidth="1"/>
    <col min="772" max="1023" width="9.109375" style="19"/>
    <col min="1024" max="1024" width="36.33203125" style="19" customWidth="1"/>
    <col min="1025" max="1025" width="10.6640625" style="19" customWidth="1"/>
    <col min="1026" max="1027" width="15.6640625" style="19" customWidth="1"/>
    <col min="1028" max="1279" width="9.109375" style="19"/>
    <col min="1280" max="1280" width="36.33203125" style="19" customWidth="1"/>
    <col min="1281" max="1281" width="10.6640625" style="19" customWidth="1"/>
    <col min="1282" max="1283" width="15.6640625" style="19" customWidth="1"/>
    <col min="1284" max="1535" width="9.109375" style="19"/>
    <col min="1536" max="1536" width="36.33203125" style="19" customWidth="1"/>
    <col min="1537" max="1537" width="10.6640625" style="19" customWidth="1"/>
    <col min="1538" max="1539" width="15.6640625" style="19" customWidth="1"/>
    <col min="1540" max="1791" width="9.109375" style="19"/>
    <col min="1792" max="1792" width="36.33203125" style="19" customWidth="1"/>
    <col min="1793" max="1793" width="10.6640625" style="19" customWidth="1"/>
    <col min="1794" max="1795" width="15.6640625" style="19" customWidth="1"/>
    <col min="1796" max="2047" width="9.109375" style="19"/>
    <col min="2048" max="2048" width="36.33203125" style="19" customWidth="1"/>
    <col min="2049" max="2049" width="10.6640625" style="19" customWidth="1"/>
    <col min="2050" max="2051" width="15.6640625" style="19" customWidth="1"/>
    <col min="2052" max="2303" width="9.109375" style="19"/>
    <col min="2304" max="2304" width="36.33203125" style="19" customWidth="1"/>
    <col min="2305" max="2305" width="10.6640625" style="19" customWidth="1"/>
    <col min="2306" max="2307" width="15.6640625" style="19" customWidth="1"/>
    <col min="2308" max="2559" width="9.109375" style="19"/>
    <col min="2560" max="2560" width="36.33203125" style="19" customWidth="1"/>
    <col min="2561" max="2561" width="10.6640625" style="19" customWidth="1"/>
    <col min="2562" max="2563" width="15.6640625" style="19" customWidth="1"/>
    <col min="2564" max="2815" width="9.109375" style="19"/>
    <col min="2816" max="2816" width="36.33203125" style="19" customWidth="1"/>
    <col min="2817" max="2817" width="10.6640625" style="19" customWidth="1"/>
    <col min="2818" max="2819" width="15.6640625" style="19" customWidth="1"/>
    <col min="2820" max="3071" width="9.109375" style="19"/>
    <col min="3072" max="3072" width="36.33203125" style="19" customWidth="1"/>
    <col min="3073" max="3073" width="10.6640625" style="19" customWidth="1"/>
    <col min="3074" max="3075" width="15.6640625" style="19" customWidth="1"/>
    <col min="3076" max="3327" width="9.109375" style="19"/>
    <col min="3328" max="3328" width="36.33203125" style="19" customWidth="1"/>
    <col min="3329" max="3329" width="10.6640625" style="19" customWidth="1"/>
    <col min="3330" max="3331" width="15.6640625" style="19" customWidth="1"/>
    <col min="3332" max="3583" width="9.109375" style="19"/>
    <col min="3584" max="3584" width="36.33203125" style="19" customWidth="1"/>
    <col min="3585" max="3585" width="10.6640625" style="19" customWidth="1"/>
    <col min="3586" max="3587" width="15.6640625" style="19" customWidth="1"/>
    <col min="3588" max="3839" width="9.109375" style="19"/>
    <col min="3840" max="3840" width="36.33203125" style="19" customWidth="1"/>
    <col min="3841" max="3841" width="10.6640625" style="19" customWidth="1"/>
    <col min="3842" max="3843" width="15.6640625" style="19" customWidth="1"/>
    <col min="3844" max="4095" width="9.109375" style="19"/>
    <col min="4096" max="4096" width="36.33203125" style="19" customWidth="1"/>
    <col min="4097" max="4097" width="10.6640625" style="19" customWidth="1"/>
    <col min="4098" max="4099" width="15.6640625" style="19" customWidth="1"/>
    <col min="4100" max="4351" width="9.109375" style="19"/>
    <col min="4352" max="4352" width="36.33203125" style="19" customWidth="1"/>
    <col min="4353" max="4353" width="10.6640625" style="19" customWidth="1"/>
    <col min="4354" max="4355" width="15.6640625" style="19" customWidth="1"/>
    <col min="4356" max="4607" width="9.109375" style="19"/>
    <col min="4608" max="4608" width="36.33203125" style="19" customWidth="1"/>
    <col min="4609" max="4609" width="10.6640625" style="19" customWidth="1"/>
    <col min="4610" max="4611" width="15.6640625" style="19" customWidth="1"/>
    <col min="4612" max="4863" width="9.109375" style="19"/>
    <col min="4864" max="4864" width="36.33203125" style="19" customWidth="1"/>
    <col min="4865" max="4865" width="10.6640625" style="19" customWidth="1"/>
    <col min="4866" max="4867" width="15.6640625" style="19" customWidth="1"/>
    <col min="4868" max="5119" width="9.109375" style="19"/>
    <col min="5120" max="5120" width="36.33203125" style="19" customWidth="1"/>
    <col min="5121" max="5121" width="10.6640625" style="19" customWidth="1"/>
    <col min="5122" max="5123" width="15.6640625" style="19" customWidth="1"/>
    <col min="5124" max="5375" width="9.109375" style="19"/>
    <col min="5376" max="5376" width="36.33203125" style="19" customWidth="1"/>
    <col min="5377" max="5377" width="10.6640625" style="19" customWidth="1"/>
    <col min="5378" max="5379" width="15.6640625" style="19" customWidth="1"/>
    <col min="5380" max="5631" width="9.109375" style="19"/>
    <col min="5632" max="5632" width="36.33203125" style="19" customWidth="1"/>
    <col min="5633" max="5633" width="10.6640625" style="19" customWidth="1"/>
    <col min="5634" max="5635" width="15.6640625" style="19" customWidth="1"/>
    <col min="5636" max="5887" width="9.109375" style="19"/>
    <col min="5888" max="5888" width="36.33203125" style="19" customWidth="1"/>
    <col min="5889" max="5889" width="10.6640625" style="19" customWidth="1"/>
    <col min="5890" max="5891" width="15.6640625" style="19" customWidth="1"/>
    <col min="5892" max="6143" width="9.109375" style="19"/>
    <col min="6144" max="6144" width="36.33203125" style="19" customWidth="1"/>
    <col min="6145" max="6145" width="10.6640625" style="19" customWidth="1"/>
    <col min="6146" max="6147" width="15.6640625" style="19" customWidth="1"/>
    <col min="6148" max="6399" width="9.109375" style="19"/>
    <col min="6400" max="6400" width="36.33203125" style="19" customWidth="1"/>
    <col min="6401" max="6401" width="10.6640625" style="19" customWidth="1"/>
    <col min="6402" max="6403" width="15.6640625" style="19" customWidth="1"/>
    <col min="6404" max="6655" width="9.109375" style="19"/>
    <col min="6656" max="6656" width="36.33203125" style="19" customWidth="1"/>
    <col min="6657" max="6657" width="10.6640625" style="19" customWidth="1"/>
    <col min="6658" max="6659" width="15.6640625" style="19" customWidth="1"/>
    <col min="6660" max="6911" width="9.109375" style="19"/>
    <col min="6912" max="6912" width="36.33203125" style="19" customWidth="1"/>
    <col min="6913" max="6913" width="10.6640625" style="19" customWidth="1"/>
    <col min="6914" max="6915" width="15.6640625" style="19" customWidth="1"/>
    <col min="6916" max="7167" width="9.109375" style="19"/>
    <col min="7168" max="7168" width="36.33203125" style="19" customWidth="1"/>
    <col min="7169" max="7169" width="10.6640625" style="19" customWidth="1"/>
    <col min="7170" max="7171" width="15.6640625" style="19" customWidth="1"/>
    <col min="7172" max="7423" width="9.109375" style="19"/>
    <col min="7424" max="7424" width="36.33203125" style="19" customWidth="1"/>
    <col min="7425" max="7425" width="10.6640625" style="19" customWidth="1"/>
    <col min="7426" max="7427" width="15.6640625" style="19" customWidth="1"/>
    <col min="7428" max="7679" width="9.109375" style="19"/>
    <col min="7680" max="7680" width="36.33203125" style="19" customWidth="1"/>
    <col min="7681" max="7681" width="10.6640625" style="19" customWidth="1"/>
    <col min="7682" max="7683" width="15.6640625" style="19" customWidth="1"/>
    <col min="7684" max="7935" width="9.109375" style="19"/>
    <col min="7936" max="7936" width="36.33203125" style="19" customWidth="1"/>
    <col min="7937" max="7937" width="10.6640625" style="19" customWidth="1"/>
    <col min="7938" max="7939" width="15.6640625" style="19" customWidth="1"/>
    <col min="7940" max="8191" width="9.109375" style="19"/>
    <col min="8192" max="8192" width="36.33203125" style="19" customWidth="1"/>
    <col min="8193" max="8193" width="10.6640625" style="19" customWidth="1"/>
    <col min="8194" max="8195" width="15.6640625" style="19" customWidth="1"/>
    <col min="8196" max="8447" width="9.109375" style="19"/>
    <col min="8448" max="8448" width="36.33203125" style="19" customWidth="1"/>
    <col min="8449" max="8449" width="10.6640625" style="19" customWidth="1"/>
    <col min="8450" max="8451" width="15.6640625" style="19" customWidth="1"/>
    <col min="8452" max="8703" width="9.109375" style="19"/>
    <col min="8704" max="8704" width="36.33203125" style="19" customWidth="1"/>
    <col min="8705" max="8705" width="10.6640625" style="19" customWidth="1"/>
    <col min="8706" max="8707" width="15.6640625" style="19" customWidth="1"/>
    <col min="8708" max="8959" width="9.109375" style="19"/>
    <col min="8960" max="8960" width="36.33203125" style="19" customWidth="1"/>
    <col min="8961" max="8961" width="10.6640625" style="19" customWidth="1"/>
    <col min="8962" max="8963" width="15.6640625" style="19" customWidth="1"/>
    <col min="8964" max="9215" width="9.109375" style="19"/>
    <col min="9216" max="9216" width="36.33203125" style="19" customWidth="1"/>
    <col min="9217" max="9217" width="10.6640625" style="19" customWidth="1"/>
    <col min="9218" max="9219" width="15.6640625" style="19" customWidth="1"/>
    <col min="9220" max="9471" width="9.109375" style="19"/>
    <col min="9472" max="9472" width="36.33203125" style="19" customWidth="1"/>
    <col min="9473" max="9473" width="10.6640625" style="19" customWidth="1"/>
    <col min="9474" max="9475" width="15.6640625" style="19" customWidth="1"/>
    <col min="9476" max="9727" width="9.109375" style="19"/>
    <col min="9728" max="9728" width="36.33203125" style="19" customWidth="1"/>
    <col min="9729" max="9729" width="10.6640625" style="19" customWidth="1"/>
    <col min="9730" max="9731" width="15.6640625" style="19" customWidth="1"/>
    <col min="9732" max="9983" width="9.109375" style="19"/>
    <col min="9984" max="9984" width="36.33203125" style="19" customWidth="1"/>
    <col min="9985" max="9985" width="10.6640625" style="19" customWidth="1"/>
    <col min="9986" max="9987" width="15.6640625" style="19" customWidth="1"/>
    <col min="9988" max="10239" width="9.109375" style="19"/>
    <col min="10240" max="10240" width="36.33203125" style="19" customWidth="1"/>
    <col min="10241" max="10241" width="10.6640625" style="19" customWidth="1"/>
    <col min="10242" max="10243" width="15.6640625" style="19" customWidth="1"/>
    <col min="10244" max="10495" width="9.109375" style="19"/>
    <col min="10496" max="10496" width="36.33203125" style="19" customWidth="1"/>
    <col min="10497" max="10497" width="10.6640625" style="19" customWidth="1"/>
    <col min="10498" max="10499" width="15.6640625" style="19" customWidth="1"/>
    <col min="10500" max="10751" width="9.109375" style="19"/>
    <col min="10752" max="10752" width="36.33203125" style="19" customWidth="1"/>
    <col min="10753" max="10753" width="10.6640625" style="19" customWidth="1"/>
    <col min="10754" max="10755" width="15.6640625" style="19" customWidth="1"/>
    <col min="10756" max="11007" width="9.109375" style="19"/>
    <col min="11008" max="11008" width="36.33203125" style="19" customWidth="1"/>
    <col min="11009" max="11009" width="10.6640625" style="19" customWidth="1"/>
    <col min="11010" max="11011" width="15.6640625" style="19" customWidth="1"/>
    <col min="11012" max="11263" width="9.109375" style="19"/>
    <col min="11264" max="11264" width="36.33203125" style="19" customWidth="1"/>
    <col min="11265" max="11265" width="10.6640625" style="19" customWidth="1"/>
    <col min="11266" max="11267" width="15.6640625" style="19" customWidth="1"/>
    <col min="11268" max="11519" width="9.109375" style="19"/>
    <col min="11520" max="11520" width="36.33203125" style="19" customWidth="1"/>
    <col min="11521" max="11521" width="10.6640625" style="19" customWidth="1"/>
    <col min="11522" max="11523" width="15.6640625" style="19" customWidth="1"/>
    <col min="11524" max="11775" width="9.109375" style="19"/>
    <col min="11776" max="11776" width="36.33203125" style="19" customWidth="1"/>
    <col min="11777" max="11777" width="10.6640625" style="19" customWidth="1"/>
    <col min="11778" max="11779" width="15.6640625" style="19" customWidth="1"/>
    <col min="11780" max="12031" width="9.109375" style="19"/>
    <col min="12032" max="12032" width="36.33203125" style="19" customWidth="1"/>
    <col min="12033" max="12033" width="10.6640625" style="19" customWidth="1"/>
    <col min="12034" max="12035" width="15.6640625" style="19" customWidth="1"/>
    <col min="12036" max="12287" width="9.109375" style="19"/>
    <col min="12288" max="12288" width="36.33203125" style="19" customWidth="1"/>
    <col min="12289" max="12289" width="10.6640625" style="19" customWidth="1"/>
    <col min="12290" max="12291" width="15.6640625" style="19" customWidth="1"/>
    <col min="12292" max="12543" width="9.109375" style="19"/>
    <col min="12544" max="12544" width="36.33203125" style="19" customWidth="1"/>
    <col min="12545" max="12545" width="10.6640625" style="19" customWidth="1"/>
    <col min="12546" max="12547" width="15.6640625" style="19" customWidth="1"/>
    <col min="12548" max="12799" width="9.109375" style="19"/>
    <col min="12800" max="12800" width="36.33203125" style="19" customWidth="1"/>
    <col min="12801" max="12801" width="10.6640625" style="19" customWidth="1"/>
    <col min="12802" max="12803" width="15.6640625" style="19" customWidth="1"/>
    <col min="12804" max="13055" width="9.109375" style="19"/>
    <col min="13056" max="13056" width="36.33203125" style="19" customWidth="1"/>
    <col min="13057" max="13057" width="10.6640625" style="19" customWidth="1"/>
    <col min="13058" max="13059" width="15.6640625" style="19" customWidth="1"/>
    <col min="13060" max="13311" width="9.109375" style="19"/>
    <col min="13312" max="13312" width="36.33203125" style="19" customWidth="1"/>
    <col min="13313" max="13313" width="10.6640625" style="19" customWidth="1"/>
    <col min="13314" max="13315" width="15.6640625" style="19" customWidth="1"/>
    <col min="13316" max="13567" width="9.109375" style="19"/>
    <col min="13568" max="13568" width="36.33203125" style="19" customWidth="1"/>
    <col min="13569" max="13569" width="10.6640625" style="19" customWidth="1"/>
    <col min="13570" max="13571" width="15.6640625" style="19" customWidth="1"/>
    <col min="13572" max="13823" width="9.109375" style="19"/>
    <col min="13824" max="13824" width="36.33203125" style="19" customWidth="1"/>
    <col min="13825" max="13825" width="10.6640625" style="19" customWidth="1"/>
    <col min="13826" max="13827" width="15.6640625" style="19" customWidth="1"/>
    <col min="13828" max="14079" width="9.109375" style="19"/>
    <col min="14080" max="14080" width="36.33203125" style="19" customWidth="1"/>
    <col min="14081" max="14081" width="10.6640625" style="19" customWidth="1"/>
    <col min="14082" max="14083" width="15.6640625" style="19" customWidth="1"/>
    <col min="14084" max="14335" width="9.109375" style="19"/>
    <col min="14336" max="14336" width="36.33203125" style="19" customWidth="1"/>
    <col min="14337" max="14337" width="10.6640625" style="19" customWidth="1"/>
    <col min="14338" max="14339" width="15.6640625" style="19" customWidth="1"/>
    <col min="14340" max="14591" width="9.109375" style="19"/>
    <col min="14592" max="14592" width="36.33203125" style="19" customWidth="1"/>
    <col min="14593" max="14593" width="10.6640625" style="19" customWidth="1"/>
    <col min="14594" max="14595" width="15.6640625" style="19" customWidth="1"/>
    <col min="14596" max="14847" width="9.109375" style="19"/>
    <col min="14848" max="14848" width="36.33203125" style="19" customWidth="1"/>
    <col min="14849" max="14849" width="10.6640625" style="19" customWidth="1"/>
    <col min="14850" max="14851" width="15.6640625" style="19" customWidth="1"/>
    <col min="14852" max="15103" width="9.109375" style="19"/>
    <col min="15104" max="15104" width="36.33203125" style="19" customWidth="1"/>
    <col min="15105" max="15105" width="10.6640625" style="19" customWidth="1"/>
    <col min="15106" max="15107" width="15.6640625" style="19" customWidth="1"/>
    <col min="15108" max="15359" width="9.109375" style="19"/>
    <col min="15360" max="15360" width="36.33203125" style="19" customWidth="1"/>
    <col min="15361" max="15361" width="10.6640625" style="19" customWidth="1"/>
    <col min="15362" max="15363" width="15.6640625" style="19" customWidth="1"/>
    <col min="15364" max="15615" width="9.109375" style="19"/>
    <col min="15616" max="15616" width="36.33203125" style="19" customWidth="1"/>
    <col min="15617" max="15617" width="10.6640625" style="19" customWidth="1"/>
    <col min="15618" max="15619" width="15.6640625" style="19" customWidth="1"/>
    <col min="15620" max="15871" width="9.109375" style="19"/>
    <col min="15872" max="15872" width="36.33203125" style="19" customWidth="1"/>
    <col min="15873" max="15873" width="10.6640625" style="19" customWidth="1"/>
    <col min="15874" max="15875" width="15.6640625" style="19" customWidth="1"/>
    <col min="15876" max="16127" width="9.109375" style="19"/>
    <col min="16128" max="16128" width="36.33203125" style="19" customWidth="1"/>
    <col min="16129" max="16129" width="10.6640625" style="19" customWidth="1"/>
    <col min="16130" max="16131" width="15.6640625" style="19" customWidth="1"/>
    <col min="16132" max="16384" width="9.109375" style="19"/>
  </cols>
  <sheetData>
    <row r="1" spans="1:4" s="18" customFormat="1" ht="42.6" customHeight="1" x14ac:dyDescent="0.35">
      <c r="A1" s="39" t="s">
        <v>48</v>
      </c>
      <c r="B1" s="35"/>
      <c r="C1" s="35"/>
      <c r="D1" s="35"/>
    </row>
    <row r="2" spans="1:4" s="18" customFormat="1" x14ac:dyDescent="0.3">
      <c r="A2" s="19"/>
      <c r="B2" s="19"/>
      <c r="C2" s="19"/>
    </row>
    <row r="3" spans="1:4" s="18" customFormat="1" x14ac:dyDescent="0.3">
      <c r="A3" s="37"/>
      <c r="B3" s="37"/>
      <c r="C3" s="37"/>
    </row>
    <row r="4" spans="1:4" x14ac:dyDescent="0.3">
      <c r="A4" s="19" t="s">
        <v>38</v>
      </c>
    </row>
    <row r="5" spans="1:4" x14ac:dyDescent="0.3">
      <c r="A5" s="19" t="s">
        <v>38</v>
      </c>
    </row>
    <row r="6" spans="1:4" x14ac:dyDescent="0.3">
      <c r="A6" s="19" t="s">
        <v>39</v>
      </c>
    </row>
    <row r="8" spans="1:4" ht="18" x14ac:dyDescent="0.3">
      <c r="A8" s="38" t="s">
        <v>40</v>
      </c>
      <c r="B8" s="38"/>
      <c r="C8" s="38"/>
    </row>
    <row r="9" spans="1:4" ht="18" customHeight="1" x14ac:dyDescent="0.3">
      <c r="A9" s="20" t="s">
        <v>24</v>
      </c>
      <c r="B9" s="20"/>
      <c r="C9" s="21" t="s">
        <v>47</v>
      </c>
    </row>
    <row r="10" spans="1:4" ht="18" customHeight="1" x14ac:dyDescent="0.3">
      <c r="A10" s="20" t="s">
        <v>45</v>
      </c>
      <c r="B10" s="20"/>
      <c r="C10" s="22">
        <f>+Költségvetés!E29</f>
        <v>0</v>
      </c>
    </row>
    <row r="11" spans="1:4" ht="18" customHeight="1" x14ac:dyDescent="0.3">
      <c r="A11" s="20" t="s">
        <v>46</v>
      </c>
      <c r="B11" s="20"/>
      <c r="C11" s="22">
        <f>+Költségvetés!E42</f>
        <v>0</v>
      </c>
    </row>
    <row r="12" spans="1:4" ht="18" customHeight="1" x14ac:dyDescent="0.3">
      <c r="A12" s="20" t="s">
        <v>41</v>
      </c>
      <c r="B12" s="20"/>
      <c r="C12" s="23">
        <f>SUM(C10:C11)</f>
        <v>0</v>
      </c>
    </row>
    <row r="13" spans="1:4" ht="18" customHeight="1" x14ac:dyDescent="0.3">
      <c r="A13" s="20" t="s">
        <v>42</v>
      </c>
      <c r="B13" s="24">
        <v>0.27</v>
      </c>
      <c r="C13" s="26">
        <f>+C12*0.27</f>
        <v>0</v>
      </c>
    </row>
    <row r="14" spans="1:4" ht="18" customHeight="1" x14ac:dyDescent="0.3">
      <c r="A14" s="20" t="s">
        <v>23</v>
      </c>
      <c r="B14" s="20"/>
      <c r="C14" s="27">
        <f>SUM(C12:C13)</f>
        <v>0</v>
      </c>
    </row>
    <row r="16" spans="1:4" x14ac:dyDescent="0.3">
      <c r="A16" s="19" t="s">
        <v>43</v>
      </c>
    </row>
    <row r="18" spans="1:4" x14ac:dyDescent="0.3">
      <c r="A18" s="19" t="s">
        <v>49</v>
      </c>
    </row>
    <row r="20" spans="1:4" x14ac:dyDescent="0.3">
      <c r="A20" s="25"/>
      <c r="D20" s="19" t="s">
        <v>55</v>
      </c>
    </row>
    <row r="21" spans="1:4" x14ac:dyDescent="0.3">
      <c r="A21" s="25"/>
    </row>
    <row r="22" spans="1:4" x14ac:dyDescent="0.3">
      <c r="A22" s="25"/>
      <c r="B22" s="28" t="s">
        <v>44</v>
      </c>
    </row>
  </sheetData>
  <mergeCells count="3">
    <mergeCell ref="A3:C3"/>
    <mergeCell ref="A8:C8"/>
    <mergeCell ref="A1:D1"/>
  </mergeCells>
  <pageMargins left="0.7" right="0.7" top="0.75" bottom="0.75" header="0.3" footer="0.3"/>
  <pageSetup paperSize="9" orientation="portrait" r:id="rId1"/>
  <headerFooter>
    <oddHeader>&amp;CTOP-3.1.1-15  „Moha-fenntartható települési közlekedésfejlesztés” című projekt tárgyban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Költségvetés</vt:lpstr>
      <vt:lpstr>Főösszesítő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Kóczán Gábor</dc:creator>
  <cp:lastModifiedBy>User</cp:lastModifiedBy>
  <cp:lastPrinted>2018-02-15T12:28:02Z</cp:lastPrinted>
  <dcterms:created xsi:type="dcterms:W3CDTF">2017-01-04T11:51:18Z</dcterms:created>
  <dcterms:modified xsi:type="dcterms:W3CDTF">2018-04-09T12:53:07Z</dcterms:modified>
</cp:coreProperties>
</file>